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Área Gestión CC Academia\8. Comité Científico\2026\1. Documentos del CC\Convocatorias\"/>
    </mc:Choice>
  </mc:AlternateContent>
  <xr:revisionPtr revIDLastSave="0" documentId="13_ncr:1_{655E379B-E8AC-44D4-9580-843E6A0672DF}" xr6:coauthVersionLast="47" xr6:coauthVersionMax="47" xr10:uidLastSave="{00000000-0000-0000-0000-000000000000}"/>
  <bookViews>
    <workbookView xWindow="-120" yWindow="-120" windowWidth="29040" windowHeight="15840" xr2:uid="{3F6D08CB-5F47-4428-A75D-627484148EE0}"/>
  </bookViews>
  <sheets>
    <sheet name="Autobaremo" sheetId="1" r:id="rId1"/>
    <sheet name="Instruccio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40" i="1"/>
  <c r="K18" i="1" s="1"/>
  <c r="F39" i="1"/>
  <c r="F38" i="1"/>
  <c r="F37" i="1"/>
  <c r="F36" i="1"/>
  <c r="F30" i="1"/>
  <c r="K17" i="1" s="1"/>
  <c r="F29" i="1"/>
  <c r="K16" i="1" s="1"/>
  <c r="L16" i="1" s="1"/>
  <c r="F28" i="1"/>
  <c r="F27" i="1"/>
  <c r="F26" i="1"/>
  <c r="F24" i="1"/>
  <c r="F23" i="1"/>
  <c r="F22" i="1"/>
  <c r="F21" i="1"/>
  <c r="F20" i="1"/>
  <c r="F25" i="1" s="1"/>
  <c r="J18" i="1"/>
  <c r="J17" i="1"/>
  <c r="J16" i="1"/>
  <c r="K15" i="1"/>
  <c r="J15" i="1"/>
  <c r="L15" i="1" s="1"/>
  <c r="F15" i="1"/>
  <c r="K14" i="1"/>
  <c r="J14" i="1"/>
  <c r="L14" i="1" s="1"/>
  <c r="F14" i="1"/>
  <c r="F13" i="1"/>
  <c r="F16" i="1" l="1"/>
  <c r="K7" i="1" s="1"/>
  <c r="L7" i="1" s="1"/>
  <c r="F42" i="1"/>
  <c r="K9" i="1" s="1"/>
  <c r="L9" i="1" s="1"/>
  <c r="L17" i="1"/>
  <c r="F31" i="1"/>
  <c r="F32" i="1" s="1"/>
  <c r="K8" i="1" s="1"/>
  <c r="L8" i="1" l="1"/>
  <c r="K10" i="1"/>
  <c r="L10" i="1" s="1"/>
</calcChain>
</file>

<file path=xl/sharedStrings.xml><?xml version="1.0" encoding="utf-8"?>
<sst xmlns="http://schemas.openxmlformats.org/spreadsheetml/2006/main" count="132" uniqueCount="92">
  <si>
    <t>Rellene únicamente las celdas en amarillo. Las puntuaciones se calculan automáticamente. Total máximo: 50 puntos.</t>
  </si>
  <si>
    <t>Consulte las INSTRUCCIONES</t>
  </si>
  <si>
    <t>Datos de la candidatura</t>
  </si>
  <si>
    <t>Resumen automático</t>
  </si>
  <si>
    <t>Nombre y apellidos</t>
  </si>
  <si>
    <t>Apartado</t>
  </si>
  <si>
    <t>Máximo</t>
  </si>
  <si>
    <t>Puntuación</t>
  </si>
  <si>
    <t>% del máximo</t>
  </si>
  <si>
    <t>Email</t>
  </si>
  <si>
    <t>1. Experiencia</t>
  </si>
  <si>
    <t>Fecha</t>
  </si>
  <si>
    <t>2. Producción científica</t>
  </si>
  <si>
    <t>Observaciones</t>
  </si>
  <si>
    <t>3. Formación especializada</t>
  </si>
  <si>
    <t>TOTAL</t>
  </si>
  <si>
    <t>1. Experiencia profesional y/o investigadora (máximo 20 puntos)</t>
  </si>
  <si>
    <t>Mérito</t>
  </si>
  <si>
    <t>Cantidad</t>
  </si>
  <si>
    <t>Unidad</t>
  </si>
  <si>
    <t>Puntos/unit.</t>
  </si>
  <si>
    <t>Límite</t>
  </si>
  <si>
    <t>Notas / acreditación</t>
  </si>
  <si>
    <t>Control de límites internos</t>
  </si>
  <si>
    <t>Administraciones públicas, universidades o centros de investigación</t>
  </si>
  <si>
    <t>meses</t>
  </si>
  <si>
    <t>No duplicar meses coincidentes</t>
  </si>
  <si>
    <t>Puntuación bruta</t>
  </si>
  <si>
    <t>Puntuación aplicada</t>
  </si>
  <si>
    <t>Aviso</t>
  </si>
  <si>
    <t>Fundaciones, ONG u organizaciones del tercer sector</t>
  </si>
  <si>
    <t>Libros coordinados</t>
  </si>
  <si>
    <t>Empresa privada en proyectos relevantes</t>
  </si>
  <si>
    <t>Solo experiencia relevante</t>
  </si>
  <si>
    <t>Capítulos</t>
  </si>
  <si>
    <t>TOTAL EXPERIENCIA</t>
  </si>
  <si>
    <t>Comunicaciones orales</t>
  </si>
  <si>
    <t>Póster científico</t>
  </si>
  <si>
    <t>2. Producción científica (máximo 18 puntos)</t>
  </si>
  <si>
    <t>Formación/docencia</t>
  </si>
  <si>
    <t>Artículos JCR Q1/Q2 con autoría preferente</t>
  </si>
  <si>
    <t>nº</t>
  </si>
  <si>
    <t>Artículos JCR Q1/Q2 con autoría no preferente</t>
  </si>
  <si>
    <t>Artículos JCR Q3/Q4 con autoría preferente</t>
  </si>
  <si>
    <t>Artículos JCR Q3/Q4 con autoría no preferente</t>
  </si>
  <si>
    <t>Artículos en revistas no indexadas en JCR</t>
  </si>
  <si>
    <t>Revistas científicas; indicar enlaces</t>
  </si>
  <si>
    <t>Subtotal publicaciones</t>
  </si>
  <si>
    <t>Coordinación de libros académicos/científicos</t>
  </si>
  <si>
    <t>Máximo 2 puntos</t>
  </si>
  <si>
    <t>Capítulos de libro académicos/científicos</t>
  </si>
  <si>
    <t>Subtotal libros y capítulos</t>
  </si>
  <si>
    <t>Subtotal comunicaciones</t>
  </si>
  <si>
    <t>TOTAL PRODUCCIÓN CIENTÍFICA</t>
  </si>
  <si>
    <t>3. Formación especializada (máximo 12 puntos)</t>
  </si>
  <si>
    <t>Doctorado en el área de conocimientos de la convocatoria</t>
  </si>
  <si>
    <t>Máster oficial en el área de la convocatoria</t>
  </si>
  <si>
    <t>Grado universitario en Ciencias de la Salud</t>
  </si>
  <si>
    <t>Experto universitario o formación equivalente (títulos propios)</t>
  </si>
  <si>
    <t>créditos ECTS</t>
  </si>
  <si>
    <t>Formación continuada en el área de la convocatoria</t>
  </si>
  <si>
    <t>créditos CFC</t>
  </si>
  <si>
    <t>Docencia acreditada de grado y posgrado</t>
  </si>
  <si>
    <t>créditos ECTS impartidos</t>
  </si>
  <si>
    <t>TOTAL FORMACIÓN ESPECIALIZADA</t>
  </si>
  <si>
    <t>Autobaremo - Convocatoria  informe técnico-científico sobre isoflavonas</t>
  </si>
  <si>
    <t>Instrucciones de uso del autobaremo</t>
  </si>
  <si>
    <t>1</t>
  </si>
  <si>
    <t>Rellene solo las celdas amarillas de la hoja 'Autobaremo'.</t>
  </si>
  <si>
    <t>2</t>
  </si>
  <si>
    <t>Introduzca cantidades numéricas: meses, número de publicaciones, ECTS o créditos CFC.</t>
  </si>
  <si>
    <t>3</t>
  </si>
  <si>
    <t>Para Doctorado, Máster y Grado, seleccione 'Sí' o 'No'.</t>
  </si>
  <si>
    <t>4</t>
  </si>
  <si>
    <t>No duplique meses de experiencia que coincidan en el tiempo; se computa una sola vez por mes natural.</t>
  </si>
  <si>
    <t>5</t>
  </si>
  <si>
    <t>Las publicaciones deben estar vinculadas al tema de la convocatoria.</t>
  </si>
  <si>
    <t>6</t>
  </si>
  <si>
    <t>En artículos JCR se considerará la indexación y cuartil del año de publicación.</t>
  </si>
  <si>
    <t>7</t>
  </si>
  <si>
    <t>Los libros/capítulos, comunicaciones y apartados de formación con límite se calculan automáticamente con el máximo indicado.</t>
  </si>
  <si>
    <t>8</t>
  </si>
  <si>
    <t>Revise el resumen automático y adjunte este archivo junto con CV resumido y carta de motivación.</t>
  </si>
  <si>
    <t>Resumen de máximos</t>
  </si>
  <si>
    <t>Experiencia</t>
  </si>
  <si>
    <t>20 puntos</t>
  </si>
  <si>
    <t>Producción científica</t>
  </si>
  <si>
    <t>18 puntos</t>
  </si>
  <si>
    <t>Formación especializada</t>
  </si>
  <si>
    <t>12 puntos</t>
  </si>
  <si>
    <t>50 puntos</t>
  </si>
  <si>
    <t>Autoría en posición primera, última o correspondencia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</si>
</sst>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Arial"/>
    </font>
    <font>
      <sz val="10"/>
      <name val="Arial"/>
    </font>
    <font>
      <i/>
      <sz val="10"/>
      <name val="Arial"/>
    </font>
    <font>
      <b/>
      <sz val="10"/>
      <name val="Arial"/>
      <family val="2"/>
    </font>
    <font>
      <b/>
      <sz val="10"/>
      <color rgb="FFFFFFFF"/>
      <name val="Arial"/>
    </font>
    <font>
      <b/>
      <sz val="10"/>
      <name val="Arial"/>
    </font>
    <font>
      <sz val="10"/>
      <name val="Arial"/>
      <family val="2"/>
    </font>
    <font>
      <sz val="11"/>
      <name val="Carlito"/>
      <family val="2"/>
    </font>
    <font>
      <b/>
      <sz val="14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8F5F3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0" fontId="1" fillId="3" borderId="0" xfId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4" borderId="0" xfId="0" applyFont="1" applyFill="1" applyAlignment="1" applyProtection="1">
      <alignment vertical="center" wrapText="1"/>
      <protection locked="0"/>
    </xf>
    <xf numFmtId="0" fontId="7" fillId="5" borderId="0" xfId="0" applyFont="1" applyFill="1" applyAlignment="1">
      <alignment horizontal="center" vertical="center" wrapText="1"/>
    </xf>
    <xf numFmtId="2" fontId="7" fillId="5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9" fontId="3" fillId="0" borderId="0" xfId="0" applyNumberFormat="1" applyFont="1" applyAlignment="1">
      <alignment vertical="center" wrapText="1"/>
    </xf>
    <xf numFmtId="14" fontId="3" fillId="4" borderId="0" xfId="0" applyNumberFormat="1" applyFont="1" applyFill="1" applyAlignment="1" applyProtection="1">
      <alignment vertical="center" wrapText="1"/>
      <protection locked="0"/>
    </xf>
    <xf numFmtId="0" fontId="7" fillId="6" borderId="0" xfId="0" applyFont="1" applyFill="1" applyAlignment="1">
      <alignment vertical="center" wrapText="1"/>
    </xf>
    <xf numFmtId="2" fontId="7" fillId="6" borderId="0" xfId="0" applyNumberFormat="1" applyFont="1" applyFill="1" applyAlignment="1">
      <alignment vertical="center" wrapText="1"/>
    </xf>
    <xf numFmtId="9" fontId="7" fillId="6" borderId="0" xfId="0" applyNumberFormat="1" applyFont="1" applyFill="1" applyAlignment="1">
      <alignment vertical="center" wrapText="1"/>
    </xf>
    <xf numFmtId="1" fontId="3" fillId="4" borderId="0" xfId="0" applyNumberFormat="1" applyFont="1" applyFill="1" applyAlignment="1" applyProtection="1">
      <alignment vertical="center" wrapText="1"/>
      <protection locked="0"/>
    </xf>
    <xf numFmtId="1" fontId="7" fillId="6" borderId="0" xfId="0" applyNumberFormat="1" applyFont="1" applyFill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8" fillId="0" borderId="0" xfId="2" applyFont="1" applyAlignment="1">
      <alignment vertical="center"/>
    </xf>
    <xf numFmtId="0" fontId="9" fillId="0" borderId="0" xfId="2"/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5" fillId="6" borderId="0" xfId="2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2" fontId="5" fillId="5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2" fontId="6" fillId="2" borderId="0" xfId="0" applyNumberFormat="1" applyFont="1" applyFill="1" applyAlignment="1">
      <alignment horizontal="left" vertical="center" wrapText="1"/>
    </xf>
    <xf numFmtId="0" fontId="10" fillId="2" borderId="0" xfId="2" applyFont="1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EA2B0851-D3A4-4062-B71A-F792033538EA}"/>
  </cellStyles>
  <dxfs count="3"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D4AAD4-5F15-4E92-82A5-1F163C5E4092}" name="TablaExperiencia" displayName="TablaExperiencia" ref="A12:G16" headerRowDxfId="2">
  <tableColumns count="7">
    <tableColumn id="1" xr3:uid="{78225441-5BC3-43D6-A1B8-15FF076A6649}" name="Mérito"/>
    <tableColumn id="2" xr3:uid="{7E2D2843-16F4-4D80-9A09-F3AA5484D3A1}" name="Cantidad"/>
    <tableColumn id="3" xr3:uid="{3D352CE5-6924-4831-A629-335A078D582C}" name="Unidad"/>
    <tableColumn id="4" xr3:uid="{54AD5F16-6B60-47A4-9CAA-A0FB25282682}" name="Puntos/unit."/>
    <tableColumn id="5" xr3:uid="{162FE2CD-2913-4B09-987E-3DC56959C2E3}" name="Límite"/>
    <tableColumn id="6" xr3:uid="{8D544989-1582-418E-A401-DA4305121149}" name="Puntuación"/>
    <tableColumn id="7" xr3:uid="{31A6F051-CA19-46C9-BF3A-6CB8A5E6AEB5}" name="Notas / acredit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22769D-27A2-40C1-B558-52EEF46F0AF4}" name="TablaProduccion" displayName="TablaProduccion" ref="A19:G32" headerRowDxfId="1">
  <tableColumns count="7">
    <tableColumn id="1" xr3:uid="{94A2A058-0DFA-4DB9-A3DD-82EA1995EB8C}" name="Mérito"/>
    <tableColumn id="2" xr3:uid="{5049F25F-AA98-4ABF-99CE-FBF74D80CBDA}" name="Cantidad"/>
    <tableColumn id="3" xr3:uid="{2FADBD6F-87ED-42E5-B420-42A0D0CC6B8C}" name="Unidad"/>
    <tableColumn id="4" xr3:uid="{1FD283FE-EA2D-4427-BAE6-435CA2B19B11}" name="Puntos/unit."/>
    <tableColumn id="5" xr3:uid="{FB302B1E-D2DA-4125-AC9A-12CF66EFEFC7}" name="Límite"/>
    <tableColumn id="6" xr3:uid="{0799CFC1-1773-487E-B6F7-EF8691BE03DA}" name="Puntuación"/>
    <tableColumn id="7" xr3:uid="{76E71225-B5B3-4F35-B80A-656D889F43DA}" name="Notas / acreditació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2A3BA-CFBB-4B77-B8DC-B6C04C514A96}" name="TablaFormacion" displayName="TablaFormacion" ref="A35:G42" headerRowDxfId="0">
  <tableColumns count="7">
    <tableColumn id="1" xr3:uid="{671CD686-38AC-4D0C-A6AC-39EA505E620D}" name="Mérito"/>
    <tableColumn id="2" xr3:uid="{3E543D83-73B0-46DD-9E91-D8AAF082FCC1}" name="Cantidad"/>
    <tableColumn id="3" xr3:uid="{BB490A01-93AA-4DB3-A3E5-7874DC845B37}" name="Unidad"/>
    <tableColumn id="4" xr3:uid="{12F28DF2-62CC-41EF-B1B3-4B365AD6D22C}" name="Puntos/unit."/>
    <tableColumn id="5" xr3:uid="{24258E5B-4951-46FD-8FC0-87E2803D1E4A}" name="Límite"/>
    <tableColumn id="6" xr3:uid="{E973EB78-5E69-43FA-B428-B9B4D60295C5}" name="Puntuación"/>
    <tableColumn id="7" xr3:uid="{68593337-1EC1-482A-9CEA-A41D069ECCDC}" name="Notas / acredit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DF46F-B6CD-4329-BB09-039224647CBA}">
  <dimension ref="A1:Z201"/>
  <sheetViews>
    <sheetView tabSelected="1" workbookViewId="0">
      <selection activeCell="B26" sqref="B26"/>
    </sheetView>
  </sheetViews>
  <sheetFormatPr baseColWidth="10" defaultColWidth="10.28515625" defaultRowHeight="15" x14ac:dyDescent="0.25"/>
  <cols>
    <col min="1" max="1" width="51.42578125" customWidth="1"/>
    <col min="2" max="2" width="16" customWidth="1"/>
    <col min="3" max="3" width="22.28515625" bestFit="1" customWidth="1"/>
    <col min="4" max="4" width="13.7109375" customWidth="1"/>
    <col min="5" max="5" width="11.42578125" customWidth="1"/>
    <col min="6" max="6" width="16" customWidth="1"/>
    <col min="7" max="7" width="49.5703125" customWidth="1"/>
    <col min="9" max="9" width="32" customWidth="1"/>
    <col min="10" max="10" width="13.7109375" customWidth="1"/>
    <col min="11" max="11" width="16" customWidth="1"/>
    <col min="12" max="12" width="23.5703125" bestFit="1" customWidth="1"/>
  </cols>
  <sheetData>
    <row r="1" spans="1:26" ht="33.6" customHeight="1" x14ac:dyDescent="0.25">
      <c r="A1" s="26" t="s">
        <v>65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" customHeight="1" x14ac:dyDescent="0.25">
      <c r="A2" s="27" t="s">
        <v>0</v>
      </c>
      <c r="B2" s="27"/>
      <c r="C2" s="27"/>
      <c r="D2" s="27"/>
      <c r="E2" s="27"/>
      <c r="F2" s="27"/>
      <c r="G2" s="27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" customHeight="1" x14ac:dyDescent="0.25">
      <c r="A3" s="4" t="s">
        <v>1</v>
      </c>
      <c r="B3" s="3"/>
      <c r="C3" s="3"/>
      <c r="D3" s="3"/>
      <c r="E3" s="3"/>
      <c r="F3" s="3"/>
      <c r="G3" s="3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28" t="s">
        <v>2</v>
      </c>
      <c r="B5" s="28"/>
      <c r="C5" s="28"/>
      <c r="D5" s="28"/>
      <c r="E5" s="28"/>
      <c r="F5" s="28"/>
      <c r="G5" s="28"/>
      <c r="H5" s="1"/>
      <c r="I5" s="28" t="s">
        <v>3</v>
      </c>
      <c r="J5" s="28"/>
      <c r="K5" s="28"/>
      <c r="L5" s="2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 t="s">
        <v>4</v>
      </c>
      <c r="B6" s="6"/>
      <c r="C6" s="1"/>
      <c r="D6" s="1"/>
      <c r="E6" s="1"/>
      <c r="F6" s="1"/>
      <c r="G6" s="1"/>
      <c r="H6" s="1"/>
      <c r="I6" s="7" t="s">
        <v>5</v>
      </c>
      <c r="J6" s="8" t="s">
        <v>6</v>
      </c>
      <c r="K6" s="8" t="s">
        <v>7</v>
      </c>
      <c r="L6" s="8" t="s">
        <v>8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 t="s">
        <v>9</v>
      </c>
      <c r="B7" s="6"/>
      <c r="C7" s="1"/>
      <c r="D7" s="1"/>
      <c r="E7" s="1"/>
      <c r="F7" s="1"/>
      <c r="G7" s="1"/>
      <c r="H7" s="1"/>
      <c r="I7" s="1" t="s">
        <v>10</v>
      </c>
      <c r="J7" s="9">
        <v>20</v>
      </c>
      <c r="K7" s="9">
        <f>F16</f>
        <v>0</v>
      </c>
      <c r="L7" s="10">
        <f>K7/J7</f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 t="s">
        <v>11</v>
      </c>
      <c r="B8" s="11"/>
      <c r="C8" s="1"/>
      <c r="D8" s="1"/>
      <c r="E8" s="1"/>
      <c r="F8" s="1"/>
      <c r="G8" s="1"/>
      <c r="H8" s="1"/>
      <c r="I8" s="1" t="s">
        <v>12</v>
      </c>
      <c r="J8" s="9">
        <v>18</v>
      </c>
      <c r="K8" s="9">
        <f>F32</f>
        <v>0</v>
      </c>
      <c r="L8" s="10">
        <f>K8/J8</f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 t="s">
        <v>13</v>
      </c>
      <c r="B9" s="6"/>
      <c r="C9" s="1"/>
      <c r="D9" s="1"/>
      <c r="E9" s="1"/>
      <c r="F9" s="1"/>
      <c r="G9" s="1"/>
      <c r="H9" s="1"/>
      <c r="I9" s="1" t="s">
        <v>14</v>
      </c>
      <c r="J9" s="9">
        <v>12</v>
      </c>
      <c r="K9" s="9">
        <f>F42</f>
        <v>0</v>
      </c>
      <c r="L9" s="10">
        <f>K9/J9</f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2" t="s">
        <v>15</v>
      </c>
      <c r="J10" s="13">
        <v>50</v>
      </c>
      <c r="K10" s="13">
        <f>SUM(K7:K9)</f>
        <v>0</v>
      </c>
      <c r="L10" s="14">
        <f>K10/J10</f>
        <v>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25">
      <c r="A11" s="28" t="s">
        <v>16</v>
      </c>
      <c r="B11" s="28"/>
      <c r="C11" s="28"/>
      <c r="D11" s="28"/>
      <c r="E11" s="28"/>
      <c r="F11" s="28"/>
      <c r="G11" s="28"/>
      <c r="H11" s="1"/>
      <c r="I11" s="1"/>
      <c r="J11" s="9"/>
      <c r="K11" s="9"/>
      <c r="L11" s="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23" t="s">
        <v>17</v>
      </c>
      <c r="B12" s="23" t="s">
        <v>18</v>
      </c>
      <c r="C12" s="23" t="s">
        <v>19</v>
      </c>
      <c r="D12" s="23" t="s">
        <v>20</v>
      </c>
      <c r="E12" s="23" t="s">
        <v>21</v>
      </c>
      <c r="F12" s="23" t="s">
        <v>7</v>
      </c>
      <c r="G12" s="23" t="s">
        <v>22</v>
      </c>
      <c r="H12" s="1"/>
      <c r="I12" s="28" t="s">
        <v>23</v>
      </c>
      <c r="J12" s="29"/>
      <c r="K12" s="29"/>
      <c r="L12" s="29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 x14ac:dyDescent="0.25">
      <c r="A13" s="1" t="s">
        <v>24</v>
      </c>
      <c r="B13" s="15"/>
      <c r="C13" s="1" t="s">
        <v>25</v>
      </c>
      <c r="D13" s="9">
        <v>0.3</v>
      </c>
      <c r="E13" s="9"/>
      <c r="F13" s="9">
        <f>B13*D13</f>
        <v>0</v>
      </c>
      <c r="G13" s="1" t="s">
        <v>26</v>
      </c>
      <c r="H13" s="1"/>
      <c r="I13" s="7" t="s">
        <v>5</v>
      </c>
      <c r="J13" s="8" t="s">
        <v>27</v>
      </c>
      <c r="K13" s="8" t="s">
        <v>28</v>
      </c>
      <c r="L13" s="8" t="s">
        <v>29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" t="s">
        <v>30</v>
      </c>
      <c r="B14" s="15"/>
      <c r="C14" s="1" t="s">
        <v>25</v>
      </c>
      <c r="D14" s="9">
        <v>0.25</v>
      </c>
      <c r="E14" s="9"/>
      <c r="F14" s="9">
        <f>B14*D14</f>
        <v>0</v>
      </c>
      <c r="G14" s="1" t="s">
        <v>26</v>
      </c>
      <c r="H14" s="1"/>
      <c r="I14" s="1" t="s">
        <v>31</v>
      </c>
      <c r="J14" s="9">
        <f>B26*D26</f>
        <v>0</v>
      </c>
      <c r="K14" s="9">
        <f>F26</f>
        <v>0</v>
      </c>
      <c r="L14" s="9" t="str">
        <f>IF(J14&gt;K14,"Aplicado límite de 2 puntos","")</f>
        <v/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" t="s">
        <v>32</v>
      </c>
      <c r="B15" s="15"/>
      <c r="C15" s="1" t="s">
        <v>25</v>
      </c>
      <c r="D15" s="9">
        <v>0.15</v>
      </c>
      <c r="E15" s="9"/>
      <c r="F15" s="9">
        <f>B15*D15</f>
        <v>0</v>
      </c>
      <c r="G15" s="1" t="s">
        <v>33</v>
      </c>
      <c r="H15" s="1"/>
      <c r="I15" s="1" t="s">
        <v>34</v>
      </c>
      <c r="J15" s="9">
        <f>B27*D27</f>
        <v>0</v>
      </c>
      <c r="K15" s="9">
        <f>F27</f>
        <v>0</v>
      </c>
      <c r="L15" s="9" t="str">
        <f>IF(J15&gt;K15,"Aplicado límite de 2 puntos","")</f>
        <v/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2" t="s">
        <v>35</v>
      </c>
      <c r="B16" s="12"/>
      <c r="C16" s="12"/>
      <c r="D16" s="13"/>
      <c r="E16" s="13">
        <v>20</v>
      </c>
      <c r="F16" s="13">
        <f>MIN(20,SUM(F13:F15))</f>
        <v>0</v>
      </c>
      <c r="G16" s="12"/>
      <c r="H16" s="1"/>
      <c r="I16" s="1" t="s">
        <v>36</v>
      </c>
      <c r="J16" s="9">
        <f>B29*D29</f>
        <v>0</v>
      </c>
      <c r="K16" s="9">
        <f>F29</f>
        <v>0</v>
      </c>
      <c r="L16" s="9" t="str">
        <f>IF(J16&gt;K16,"Aplicado límite de 2 puntos","")</f>
        <v/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"/>
      <c r="B17" s="1"/>
      <c r="C17" s="1"/>
      <c r="D17" s="9"/>
      <c r="E17" s="9"/>
      <c r="F17" s="9"/>
      <c r="G17" s="1"/>
      <c r="H17" s="1"/>
      <c r="I17" s="1" t="s">
        <v>37</v>
      </c>
      <c r="J17" s="9">
        <f>B30*D30</f>
        <v>0</v>
      </c>
      <c r="K17" s="9">
        <f>F30</f>
        <v>0</v>
      </c>
      <c r="L17" s="9" t="str">
        <f>IF(J17&gt;K17,"Aplicado límite de 2 puntos","")</f>
        <v/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28" t="s">
        <v>38</v>
      </c>
      <c r="B18" s="28"/>
      <c r="C18" s="28"/>
      <c r="D18" s="29"/>
      <c r="E18" s="29"/>
      <c r="F18" s="29"/>
      <c r="G18" s="28"/>
      <c r="H18" s="1"/>
      <c r="I18" s="1" t="s">
        <v>39</v>
      </c>
      <c r="J18" s="9">
        <f>SUM(B39*D39,B40*D40,B41*D41)</f>
        <v>0</v>
      </c>
      <c r="K18" s="9">
        <f>SUM(F39:F41)</f>
        <v>0</v>
      </c>
      <c r="L18" s="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23" t="s">
        <v>17</v>
      </c>
      <c r="B19" s="23" t="s">
        <v>18</v>
      </c>
      <c r="C19" s="23" t="s">
        <v>19</v>
      </c>
      <c r="D19" s="24" t="s">
        <v>20</v>
      </c>
      <c r="E19" s="24" t="s">
        <v>21</v>
      </c>
      <c r="F19" s="24" t="s">
        <v>7</v>
      </c>
      <c r="G19" s="23" t="s">
        <v>22</v>
      </c>
      <c r="H19" s="1"/>
      <c r="I19" s="1"/>
      <c r="J19" s="1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" t="s">
        <v>40</v>
      </c>
      <c r="B20" s="15"/>
      <c r="C20" s="1" t="s">
        <v>41</v>
      </c>
      <c r="D20" s="9">
        <v>1.5</v>
      </c>
      <c r="E20" s="9"/>
      <c r="F20" s="9">
        <f>B20*D20</f>
        <v>0</v>
      </c>
      <c r="G20" s="1" t="s">
        <v>91</v>
      </c>
      <c r="H20" s="1"/>
      <c r="I20" s="1"/>
      <c r="J20" s="1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" t="s">
        <v>42</v>
      </c>
      <c r="B21" s="15"/>
      <c r="C21" s="1" t="s">
        <v>41</v>
      </c>
      <c r="D21" s="9">
        <v>1</v>
      </c>
      <c r="E21" s="9"/>
      <c r="F21" s="9">
        <f>B21*D21</f>
        <v>0</v>
      </c>
      <c r="G21" s="1"/>
      <c r="H21" s="1"/>
      <c r="I21" s="1"/>
      <c r="J21" s="1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" t="s">
        <v>43</v>
      </c>
      <c r="B22" s="15"/>
      <c r="C22" s="1" t="s">
        <v>41</v>
      </c>
      <c r="D22" s="9">
        <v>0.75</v>
      </c>
      <c r="E22" s="9"/>
      <c r="F22" s="9">
        <f>B22*D22</f>
        <v>0</v>
      </c>
      <c r="G22" s="1" t="s">
        <v>91</v>
      </c>
      <c r="I22" s="1"/>
      <c r="J22" s="1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1" t="s">
        <v>44</v>
      </c>
      <c r="B23" s="15"/>
      <c r="C23" s="1" t="s">
        <v>41</v>
      </c>
      <c r="D23" s="9">
        <v>0.5</v>
      </c>
      <c r="E23" s="9"/>
      <c r="F23" s="9">
        <f>B23*D23</f>
        <v>0</v>
      </c>
      <c r="G23" s="1"/>
      <c r="H23" s="1"/>
      <c r="I23" s="1"/>
      <c r="J23" s="1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1" t="s">
        <v>45</v>
      </c>
      <c r="B24" s="15"/>
      <c r="C24" s="1" t="s">
        <v>41</v>
      </c>
      <c r="D24" s="9">
        <v>0.25</v>
      </c>
      <c r="E24" s="9"/>
      <c r="F24" s="9">
        <f>B24*D24</f>
        <v>0</v>
      </c>
      <c r="G24" s="1" t="s">
        <v>46</v>
      </c>
      <c r="H24" s="1"/>
      <c r="I24" s="1"/>
      <c r="J24" s="1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12" t="s">
        <v>47</v>
      </c>
      <c r="B25" s="16"/>
      <c r="C25" s="12"/>
      <c r="D25" s="13"/>
      <c r="E25" s="13"/>
      <c r="F25" s="13">
        <f>SUM(F20:F24)</f>
        <v>0</v>
      </c>
      <c r="G25" s="12"/>
      <c r="H25" s="1"/>
      <c r="I25" s="1"/>
      <c r="J25" s="1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1" t="s">
        <v>48</v>
      </c>
      <c r="B26" s="15"/>
      <c r="C26" s="1" t="s">
        <v>41</v>
      </c>
      <c r="D26" s="9">
        <v>0.75</v>
      </c>
      <c r="E26" s="9">
        <v>2</v>
      </c>
      <c r="F26" s="9">
        <f>MIN(E26,B26*D26)</f>
        <v>0</v>
      </c>
      <c r="G26" s="1" t="s">
        <v>49</v>
      </c>
      <c r="H26" s="1"/>
      <c r="I26" s="1"/>
      <c r="J26" s="1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1" t="s">
        <v>50</v>
      </c>
      <c r="B27" s="15"/>
      <c r="C27" s="1" t="s">
        <v>41</v>
      </c>
      <c r="D27" s="9">
        <v>0.5</v>
      </c>
      <c r="E27" s="9">
        <v>2</v>
      </c>
      <c r="F27" s="9">
        <f>MIN(E27,B27*D27)</f>
        <v>0</v>
      </c>
      <c r="G27" s="1" t="s">
        <v>49</v>
      </c>
      <c r="H27" s="1"/>
      <c r="I27" s="1"/>
      <c r="J27" s="1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12" t="s">
        <v>51</v>
      </c>
      <c r="B28" s="16"/>
      <c r="C28" s="12"/>
      <c r="D28" s="13"/>
      <c r="E28" s="13"/>
      <c r="F28" s="13">
        <f>SUM(F26:F27)</f>
        <v>0</v>
      </c>
      <c r="G28" s="12"/>
      <c r="H28" s="1"/>
      <c r="I28" s="1"/>
      <c r="J28" s="1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1" t="s">
        <v>36</v>
      </c>
      <c r="B29" s="15"/>
      <c r="C29" s="1" t="s">
        <v>41</v>
      </c>
      <c r="D29" s="9">
        <v>0.15</v>
      </c>
      <c r="E29" s="9">
        <v>2</v>
      </c>
      <c r="F29" s="9">
        <f>MIN(E29,B29*D29)</f>
        <v>0</v>
      </c>
      <c r="G29" s="1" t="s">
        <v>49</v>
      </c>
      <c r="H29" s="1"/>
      <c r="I29" s="1"/>
      <c r="J29" s="1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1" t="s">
        <v>37</v>
      </c>
      <c r="B30" s="15"/>
      <c r="C30" s="1" t="s">
        <v>41</v>
      </c>
      <c r="D30" s="9">
        <v>0.1</v>
      </c>
      <c r="E30" s="9">
        <v>2</v>
      </c>
      <c r="F30" s="9">
        <f>MIN(E30,B30*D30)</f>
        <v>0</v>
      </c>
      <c r="G30" s="1" t="s">
        <v>49</v>
      </c>
      <c r="H30" s="1"/>
      <c r="I30" s="1"/>
      <c r="J30" s="1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12" t="s">
        <v>52</v>
      </c>
      <c r="B31" s="12"/>
      <c r="C31" s="12"/>
      <c r="D31" s="13"/>
      <c r="E31" s="13"/>
      <c r="F31" s="13">
        <f>SUM(F29:F30)</f>
        <v>0</v>
      </c>
      <c r="G31" s="12"/>
      <c r="H31" s="1"/>
      <c r="I31" s="1"/>
      <c r="J31" s="1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12" t="s">
        <v>53</v>
      </c>
      <c r="B32" s="12"/>
      <c r="C32" s="12"/>
      <c r="D32" s="13"/>
      <c r="E32" s="13">
        <v>18</v>
      </c>
      <c r="F32" s="13">
        <f>MIN(18,F25+F28+F31)</f>
        <v>0</v>
      </c>
      <c r="G32" s="12"/>
      <c r="H32" s="1"/>
      <c r="I32" s="1"/>
      <c r="J32" s="1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1"/>
      <c r="B33" s="1"/>
      <c r="C33" s="1"/>
      <c r="D33" s="9"/>
      <c r="E33" s="9"/>
      <c r="F33" s="9"/>
      <c r="G33" s="1"/>
      <c r="H33" s="1"/>
      <c r="I33" s="1"/>
      <c r="J33" s="1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28" t="s">
        <v>54</v>
      </c>
      <c r="B34" s="28"/>
      <c r="C34" s="28"/>
      <c r="D34" s="29"/>
      <c r="E34" s="29"/>
      <c r="F34" s="29"/>
      <c r="G34" s="28"/>
      <c r="H34" s="1"/>
      <c r="I34" s="1"/>
      <c r="J34" s="1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23" t="s">
        <v>17</v>
      </c>
      <c r="B35" s="23" t="s">
        <v>18</v>
      </c>
      <c r="C35" s="23" t="s">
        <v>19</v>
      </c>
      <c r="D35" s="24" t="s">
        <v>20</v>
      </c>
      <c r="E35" s="24" t="s">
        <v>21</v>
      </c>
      <c r="F35" s="24" t="s">
        <v>7</v>
      </c>
      <c r="G35" s="23" t="s">
        <v>22</v>
      </c>
      <c r="H35" s="1"/>
      <c r="I35" s="1"/>
      <c r="J35" s="1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1" t="s">
        <v>55</v>
      </c>
      <c r="B36" s="15"/>
      <c r="C36" s="17" t="s">
        <v>41</v>
      </c>
      <c r="D36" s="9">
        <v>4</v>
      </c>
      <c r="E36" s="9"/>
      <c r="F36" s="9">
        <f>IF(OR(B36="Sí",B36="Si",B36="sí",B36="si",B36=1),D36,0)</f>
        <v>0</v>
      </c>
      <c r="G36" s="1"/>
      <c r="H36" s="1"/>
      <c r="I36" s="1"/>
      <c r="J36" s="1"/>
      <c r="K36" s="1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1" t="s">
        <v>56</v>
      </c>
      <c r="B37" s="15"/>
      <c r="C37" s="17" t="s">
        <v>41</v>
      </c>
      <c r="D37" s="9">
        <v>2</v>
      </c>
      <c r="E37" s="9"/>
      <c r="F37" s="9">
        <f>IF(OR(B37="Sí",B37="Si",B37="sí",B37="si",B37=1),D37,0)</f>
        <v>0</v>
      </c>
      <c r="G37" s="1"/>
      <c r="H37" s="1"/>
      <c r="I37" s="1"/>
      <c r="J37" s="1"/>
      <c r="K37" s="1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1" t="s">
        <v>57</v>
      </c>
      <c r="B38" s="15"/>
      <c r="C38" s="17" t="s">
        <v>41</v>
      </c>
      <c r="D38" s="9">
        <v>1</v>
      </c>
      <c r="E38" s="9"/>
      <c r="F38" s="9">
        <f>IF(OR(B38="Sí",B38="Si",B38="sí",B38="si",B38=1),D38,0)</f>
        <v>0</v>
      </c>
      <c r="G38" s="1"/>
      <c r="H38" s="1"/>
      <c r="I38" s="1"/>
      <c r="J38" s="1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 x14ac:dyDescent="0.25">
      <c r="A39" s="1" t="s">
        <v>58</v>
      </c>
      <c r="B39" s="15"/>
      <c r="C39" s="17" t="s">
        <v>59</v>
      </c>
      <c r="D39" s="25">
        <v>2.5000000000000001E-2</v>
      </c>
      <c r="E39" s="9">
        <v>2</v>
      </c>
      <c r="F39" s="9">
        <f>MIN(E39,B39*D39)</f>
        <v>0</v>
      </c>
      <c r="G39" s="1" t="s">
        <v>49</v>
      </c>
      <c r="H39" s="1"/>
      <c r="I39" s="1"/>
      <c r="J39" s="1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1" t="s">
        <v>60</v>
      </c>
      <c r="B40" s="15"/>
      <c r="C40" s="1" t="s">
        <v>61</v>
      </c>
      <c r="D40" s="1">
        <v>2.5000000000000001E-2</v>
      </c>
      <c r="E40" s="9">
        <v>2</v>
      </c>
      <c r="F40" s="9">
        <f>MIN(E40,B40*D40)</f>
        <v>0</v>
      </c>
      <c r="G40" s="1" t="s">
        <v>49</v>
      </c>
      <c r="H40" s="1"/>
      <c r="I40" s="1"/>
      <c r="J40" s="1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1" t="s">
        <v>62</v>
      </c>
      <c r="B41" s="15"/>
      <c r="C41" s="17" t="s">
        <v>63</v>
      </c>
      <c r="D41" s="9">
        <v>0.03</v>
      </c>
      <c r="E41" s="9">
        <v>2</v>
      </c>
      <c r="F41" s="9">
        <f>MIN(E41,B41*D41)</f>
        <v>0</v>
      </c>
      <c r="G41" s="1" t="s">
        <v>49</v>
      </c>
      <c r="H41" s="1"/>
      <c r="I41" s="1"/>
      <c r="J41" s="1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12" t="s">
        <v>64</v>
      </c>
      <c r="B42" s="12"/>
      <c r="C42" s="12"/>
      <c r="D42" s="13"/>
      <c r="E42" s="13">
        <v>12</v>
      </c>
      <c r="F42" s="13">
        <f>MIN(12,SUM(F36:F41))</f>
        <v>0</v>
      </c>
      <c r="G42" s="12"/>
      <c r="H42" s="1"/>
      <c r="I42" s="1"/>
      <c r="J42" s="1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</sheetData>
  <sheetProtection algorithmName="SHA-512" hashValue="lGUQIEo/6vEO6ohS/v6TO1Nbe3gYh/y7/ENW71gISteaPZs9NxOh5CbSUJN4imcg12Q5iZpJrJrnLeEZ0d75Fg==" saltValue="1YeHkrCHjzMBp27ZOxrBZg==" spinCount="100000" sheet="1" objects="1" scenarios="1"/>
  <mergeCells count="8">
    <mergeCell ref="I12:L12"/>
    <mergeCell ref="A18:G18"/>
    <mergeCell ref="A34:G34"/>
    <mergeCell ref="A1:G1"/>
    <mergeCell ref="A2:G2"/>
    <mergeCell ref="A5:G5"/>
    <mergeCell ref="I5:L5"/>
    <mergeCell ref="A11:G11"/>
  </mergeCells>
  <hyperlinks>
    <hyperlink ref="A3" location="Instrucciones!A1" display="Consulte las INSTRUCCIONES" xr:uid="{EB32057C-2BE0-4A94-8429-3672891D4B9A}"/>
  </hyperlinks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9FA1-5246-4BD6-833A-6771DECE21E6}">
  <dimension ref="A1:Z200"/>
  <sheetViews>
    <sheetView workbookViewId="0">
      <selection sqref="A1:F1"/>
    </sheetView>
  </sheetViews>
  <sheetFormatPr baseColWidth="10" defaultColWidth="10.28515625" defaultRowHeight="15" x14ac:dyDescent="0.25"/>
  <cols>
    <col min="1" max="1" width="24.140625" style="19" bestFit="1" customWidth="1"/>
    <col min="2" max="2" width="102.85546875" style="19" customWidth="1"/>
    <col min="3" max="16384" width="10.28515625" style="19"/>
  </cols>
  <sheetData>
    <row r="1" spans="1:26" ht="18" x14ac:dyDescent="0.25">
      <c r="A1" s="30" t="s">
        <v>66</v>
      </c>
      <c r="B1" s="30"/>
      <c r="C1" s="30"/>
      <c r="D1" s="30"/>
      <c r="E1" s="30"/>
      <c r="F1" s="30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" customHeight="1" x14ac:dyDescent="0.25">
      <c r="A3" s="20" t="s">
        <v>67</v>
      </c>
      <c r="B3" s="21" t="s">
        <v>68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" customHeight="1" x14ac:dyDescent="0.25">
      <c r="A4" s="20" t="s">
        <v>69</v>
      </c>
      <c r="B4" s="21" t="s">
        <v>70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" customHeight="1" x14ac:dyDescent="0.25">
      <c r="A5" s="20" t="s">
        <v>71</v>
      </c>
      <c r="B5" s="21" t="s">
        <v>72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" customHeight="1" x14ac:dyDescent="0.25">
      <c r="A6" s="20" t="s">
        <v>73</v>
      </c>
      <c r="B6" s="21" t="s">
        <v>74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" customHeight="1" x14ac:dyDescent="0.25">
      <c r="A7" s="20" t="s">
        <v>75</v>
      </c>
      <c r="B7" s="21" t="s">
        <v>76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" customHeight="1" x14ac:dyDescent="0.25">
      <c r="A8" s="20" t="s">
        <v>77</v>
      </c>
      <c r="B8" s="21" t="s">
        <v>78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4" customHeight="1" x14ac:dyDescent="0.25">
      <c r="A9" s="20" t="s">
        <v>79</v>
      </c>
      <c r="B9" s="21" t="s">
        <v>80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customHeight="1" x14ac:dyDescent="0.25">
      <c r="A10" s="20" t="s">
        <v>81</v>
      </c>
      <c r="B10" s="21" t="s">
        <v>82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" customHeight="1" x14ac:dyDescent="0.25">
      <c r="A11" s="21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4" customHeight="1" x14ac:dyDescent="0.25">
      <c r="A12" s="22" t="s">
        <v>83</v>
      </c>
      <c r="B12" s="22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" customHeight="1" x14ac:dyDescent="0.25">
      <c r="A13" s="22" t="s">
        <v>84</v>
      </c>
      <c r="B13" s="22" t="s">
        <v>85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" customHeight="1" x14ac:dyDescent="0.25">
      <c r="A14" s="22" t="s">
        <v>86</v>
      </c>
      <c r="B14" s="22" t="s">
        <v>87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4" customHeight="1" x14ac:dyDescent="0.25">
      <c r="A15" s="22" t="s">
        <v>88</v>
      </c>
      <c r="B15" s="22" t="s">
        <v>89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" customHeight="1" x14ac:dyDescent="0.25">
      <c r="A16" s="22" t="s">
        <v>15</v>
      </c>
      <c r="B16" s="22" t="s">
        <v>90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Autobaremo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Moñino</dc:creator>
  <cp:lastModifiedBy>Eduard Baladia</cp:lastModifiedBy>
  <dcterms:created xsi:type="dcterms:W3CDTF">2026-06-26T05:49:10Z</dcterms:created>
  <dcterms:modified xsi:type="dcterms:W3CDTF">2026-07-10T08:24:32Z</dcterms:modified>
</cp:coreProperties>
</file>